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INO\Desktop\Dokumentácia CVČ\Šk rok 20192020\Technická olympiáda 20192020\"/>
    </mc:Choice>
  </mc:AlternateContent>
  <bookViews>
    <workbookView xWindow="0" yWindow="0" windowWidth="28770" windowHeight="12270" activeTab="1"/>
  </bookViews>
  <sheets>
    <sheet name="KATEGÓRIA A" sheetId="1" r:id="rId1"/>
    <sheet name="KATEGÓRIA B" sheetId="2" r:id="rId2"/>
  </sheets>
  <calcPr calcId="162913"/>
  <extLst>
    <ext uri="GoogleSheetsCustomDataVersion1">
      <go:sheetsCustomData xmlns:go="http://customooxmlschemas.google.com/" r:id="rId6" roundtripDataSignature="AMtx7mjSMPd949UuN82bZQKRRniGOn4mdg=="/>
    </ext>
  </extLst>
</workbook>
</file>

<file path=xl/calcChain.xml><?xml version="1.0" encoding="utf-8"?>
<calcChain xmlns="http://schemas.openxmlformats.org/spreadsheetml/2006/main">
  <c r="U31" i="2" l="1"/>
  <c r="Q31" i="2"/>
  <c r="M31" i="2"/>
  <c r="L31" i="2"/>
  <c r="N31" i="2" s="1"/>
  <c r="J31" i="2"/>
  <c r="M30" i="2"/>
  <c r="L30" i="2"/>
  <c r="N30" i="2" s="1"/>
  <c r="J30" i="2"/>
  <c r="M29" i="2"/>
  <c r="L29" i="2"/>
  <c r="N29" i="2" s="1"/>
  <c r="J29" i="2"/>
  <c r="M28" i="2"/>
  <c r="L28" i="2"/>
  <c r="N28" i="2" s="1"/>
  <c r="J28" i="2"/>
  <c r="M27" i="2"/>
  <c r="L27" i="2"/>
  <c r="N27" i="2" s="1"/>
  <c r="J27" i="2"/>
  <c r="M26" i="2"/>
  <c r="L26" i="2"/>
  <c r="N26" i="2" s="1"/>
  <c r="J26" i="2"/>
  <c r="M25" i="2"/>
  <c r="L25" i="2"/>
  <c r="N25" i="2" s="1"/>
  <c r="J25" i="2"/>
  <c r="M24" i="2"/>
  <c r="L24" i="2"/>
  <c r="N24" i="2" s="1"/>
  <c r="J24" i="2"/>
  <c r="M23" i="2"/>
  <c r="L23" i="2"/>
  <c r="N23" i="2" s="1"/>
  <c r="J23" i="2"/>
  <c r="M22" i="2"/>
  <c r="L22" i="2"/>
  <c r="N22" i="2" s="1"/>
  <c r="J22" i="2"/>
  <c r="U21" i="2"/>
  <c r="M21" i="2"/>
  <c r="L21" i="2"/>
  <c r="N21" i="2" s="1"/>
  <c r="J21" i="2"/>
  <c r="U20" i="2"/>
  <c r="Q20" i="2"/>
  <c r="M20" i="2"/>
  <c r="J20" i="2"/>
  <c r="L20" i="2" s="1"/>
  <c r="N20" i="2" s="1"/>
  <c r="U19" i="2"/>
  <c r="M19" i="2"/>
  <c r="L19" i="2"/>
  <c r="N19" i="2" s="1"/>
  <c r="J19" i="2"/>
  <c r="U18" i="2"/>
  <c r="Q18" i="2"/>
  <c r="M18" i="2"/>
  <c r="J18" i="2"/>
  <c r="L18" i="2" s="1"/>
  <c r="N18" i="2" s="1"/>
  <c r="U17" i="2"/>
  <c r="M17" i="2"/>
  <c r="J17" i="2"/>
  <c r="L17" i="2" s="1"/>
  <c r="N17" i="2" s="1"/>
  <c r="U16" i="2"/>
  <c r="M16" i="2"/>
  <c r="L16" i="2"/>
  <c r="N16" i="2" s="1"/>
  <c r="J16" i="2"/>
  <c r="U15" i="2"/>
  <c r="Q15" i="2"/>
  <c r="M15" i="2"/>
  <c r="J15" i="2"/>
  <c r="L15" i="2" s="1"/>
  <c r="N15" i="2" s="1"/>
  <c r="U14" i="2"/>
  <c r="M14" i="2"/>
  <c r="J14" i="2"/>
  <c r="L14" i="2" s="1"/>
  <c r="N14" i="2" s="1"/>
  <c r="U13" i="2"/>
  <c r="M13" i="2"/>
  <c r="L13" i="2"/>
  <c r="N13" i="2" s="1"/>
  <c r="J13" i="2"/>
  <c r="X20" i="1"/>
  <c r="P20" i="1"/>
  <c r="M20" i="1"/>
  <c r="H20" i="1"/>
  <c r="O20" i="1" s="1"/>
  <c r="Q20" i="1" s="1"/>
  <c r="P19" i="1"/>
  <c r="M19" i="1"/>
  <c r="H19" i="1"/>
  <c r="O19" i="1" s="1"/>
  <c r="Q19" i="1" s="1"/>
  <c r="P18" i="1"/>
  <c r="M18" i="1"/>
  <c r="O18" i="1" s="1"/>
  <c r="Q18" i="1" s="1"/>
  <c r="H18" i="1"/>
  <c r="P17" i="1"/>
  <c r="O17" i="1"/>
  <c r="Q17" i="1" s="1"/>
  <c r="M17" i="1"/>
  <c r="H17" i="1"/>
  <c r="X16" i="1"/>
  <c r="T16" i="1"/>
  <c r="P16" i="1"/>
  <c r="M16" i="1"/>
  <c r="O16" i="1" s="1"/>
  <c r="Q16" i="1" s="1"/>
  <c r="H16" i="1"/>
  <c r="X15" i="1"/>
  <c r="P15" i="1"/>
  <c r="M15" i="1"/>
  <c r="H15" i="1"/>
  <c r="O15" i="1" s="1"/>
  <c r="Q15" i="1" s="1"/>
  <c r="P14" i="1"/>
  <c r="M14" i="1"/>
  <c r="H14" i="1"/>
  <c r="O14" i="1" s="1"/>
  <c r="Q14" i="1" s="1"/>
  <c r="X13" i="1"/>
  <c r="P13" i="1"/>
  <c r="O13" i="1"/>
  <c r="Q13" i="1" s="1"/>
  <c r="M13" i="1"/>
  <c r="H13" i="1"/>
  <c r="X12" i="1"/>
  <c r="T12" i="1"/>
  <c r="P12" i="1"/>
  <c r="M12" i="1"/>
  <c r="O12" i="1" s="1"/>
  <c r="Q12" i="1" s="1"/>
  <c r="H12" i="1"/>
  <c r="X11" i="1"/>
  <c r="P11" i="1"/>
  <c r="M11" i="1"/>
  <c r="H11" i="1"/>
  <c r="O11" i="1" s="1"/>
  <c r="Q11" i="1" s="1"/>
</calcChain>
</file>

<file path=xl/sharedStrings.xml><?xml version="1.0" encoding="utf-8"?>
<sst xmlns="http://schemas.openxmlformats.org/spreadsheetml/2006/main" count="195" uniqueCount="143">
  <si>
    <t xml:space="preserve"> CENTRUM VOĽNÉHO ČASU  Zvolen</t>
  </si>
  <si>
    <t>OKRESNÁ KOMISIA TECHNICKEJ OLYMPIÁDY</t>
  </si>
  <si>
    <r>
      <t xml:space="preserve">CENTRUM VOĽNÉHO ČASU </t>
    </r>
    <r>
      <rPr>
        <b/>
        <sz val="12"/>
        <color rgb="FFFF0000"/>
        <rFont val="Calibri"/>
      </rPr>
      <t xml:space="preserve"> Zvolen</t>
    </r>
  </si>
  <si>
    <t>V Ý S L E D K O V Á     L I S T I N A</t>
  </si>
  <si>
    <t xml:space="preserve">OKRESNÉHO KOLA 10. ROČNÍKA TECHNICKEJ OLYMPIÁDY </t>
  </si>
  <si>
    <t>28. 11. 2019, Zvolen</t>
  </si>
  <si>
    <t xml:space="preserve">KATEGÓRIA  A </t>
  </si>
  <si>
    <t>Poradie</t>
  </si>
  <si>
    <t>Priezvisko a meno</t>
  </si>
  <si>
    <t>Adresa školy</t>
  </si>
  <si>
    <t>28. 11. 2019,  Zvolen</t>
  </si>
  <si>
    <t xml:space="preserve">KATEGÓRIA  B </t>
  </si>
  <si>
    <r>
      <t xml:space="preserve">teoretická časť </t>
    </r>
    <r>
      <rPr>
        <b/>
        <sz val="7"/>
        <color rgb="FF000000"/>
        <rFont val="Calibri"/>
      </rPr>
      <t>(30+30 bodov)</t>
    </r>
  </si>
  <si>
    <t>teoretická časť  (max 30 bodov)</t>
  </si>
  <si>
    <r>
      <t xml:space="preserve">praktická  úloha </t>
    </r>
    <r>
      <rPr>
        <b/>
        <sz val="7"/>
        <color rgb="FF000000"/>
        <rFont val="Calibri"/>
      </rPr>
      <t>(max. 60 bodov)</t>
    </r>
  </si>
  <si>
    <t>praktická úloha  (max. 60 bodov)</t>
  </si>
  <si>
    <r>
      <t xml:space="preserve">body celkom - obaja súťažiaci,                                            obe časti súťaže  </t>
    </r>
    <r>
      <rPr>
        <b/>
        <sz val="7"/>
        <color rgb="FF000000"/>
        <rFont val="Calibri"/>
      </rPr>
      <t>(max. 120 bodov)</t>
    </r>
  </si>
  <si>
    <t>body celkom(obe časti, max. 90 bodov)</t>
  </si>
  <si>
    <t xml:space="preserve">súčet časov riešenia teoretickej                                                        aj praktickej časti v min </t>
  </si>
  <si>
    <t xml:space="preserve">súčet časov riešenia                                                                                  teoretickej aj praktickej časti v min </t>
  </si>
  <si>
    <t>úspešnosť (70%)</t>
  </si>
  <si>
    <t>úspešnosť   (70%)</t>
  </si>
  <si>
    <t>žiaka pripravoval  - kontakt na školu</t>
  </si>
  <si>
    <t>žiakov pripravoval - kontakt na školu</t>
  </si>
  <si>
    <t xml:space="preserve"> </t>
  </si>
  <si>
    <t>body</t>
  </si>
  <si>
    <t>1. súťažiaci</t>
  </si>
  <si>
    <t>čas riešenia (min)</t>
  </si>
  <si>
    <t>2. súťažiaci</t>
  </si>
  <si>
    <t>správne realizované                                        jednotlivé pracovné postupy                                  (0-20 bodov)</t>
  </si>
  <si>
    <t>Celkový vzhľad                                          a opracovanie dielcov                                         (0 - 20 bodov)</t>
  </si>
  <si>
    <t>tvorivé dopracovanie výrobku                        (0 - 20 bodov)</t>
  </si>
  <si>
    <t>spolu</t>
  </si>
  <si>
    <t>doba vytvorenia                                                           súťažného výrobku v min</t>
  </si>
  <si>
    <t xml:space="preserve"> body - test</t>
  </si>
  <si>
    <t>1.</t>
  </si>
  <si>
    <t>súčet časov riešenia                                    oboch súťažacich v min</t>
  </si>
  <si>
    <t>správne realizované jednotlivé                                 pracovné postupy (0-20 bodov)</t>
  </si>
  <si>
    <t>Nosáľ Timotej</t>
  </si>
  <si>
    <t>dodržanie rozmerov                                           (0 - 20 bodov)</t>
  </si>
  <si>
    <t>ZŠ sv.D. Savia, Hodžova 9, Zvolen</t>
  </si>
  <si>
    <t>celkový vzhľad a opracovanie                      dielcov (0 - 20 bodov)</t>
  </si>
  <si>
    <t>15,6</t>
  </si>
  <si>
    <t>doba vytvorenia                              súťažného výrobku v min</t>
  </si>
  <si>
    <t>Škoda Šimon</t>
  </si>
  <si>
    <t>Vician Simon</t>
  </si>
  <si>
    <t>ZŠ sv.D.Savia Hodžova9, Zvolen</t>
  </si>
  <si>
    <t>PaedDr. Eva Dianišková</t>
  </si>
  <si>
    <t>1. miesto</t>
  </si>
  <si>
    <t>2.</t>
  </si>
  <si>
    <t>Sasák Michal</t>
  </si>
  <si>
    <t>16,1</t>
  </si>
  <si>
    <t>3.</t>
  </si>
  <si>
    <t>Rábely Alžbeta</t>
  </si>
  <si>
    <t>ZŠ Jilemnického 1813/1, Zvolen</t>
  </si>
  <si>
    <t>4. miesto</t>
  </si>
  <si>
    <t>Mgr. Igor Lietava</t>
  </si>
  <si>
    <t>Uhlíková Zuzana</t>
  </si>
  <si>
    <t>4.</t>
  </si>
  <si>
    <t>Halama Jakub</t>
  </si>
  <si>
    <t>Krupa Alex</t>
  </si>
  <si>
    <t>ZŠ Námestie mládeže 587/17, Zvolen</t>
  </si>
  <si>
    <t>15,7</t>
  </si>
  <si>
    <t>Mgr. Iveta Segedyová</t>
  </si>
  <si>
    <t>5.</t>
  </si>
  <si>
    <t>Šipoš Oliver</t>
  </si>
  <si>
    <t>ZŠ M. Rázusa 1672/3, Zvolen</t>
  </si>
  <si>
    <t>16,4</t>
  </si>
  <si>
    <t>Mgr. Slávka Hrončeková</t>
  </si>
  <si>
    <t>6.</t>
  </si>
  <si>
    <t>Strapko Jakub</t>
  </si>
  <si>
    <t>7.</t>
  </si>
  <si>
    <t>Bučko Samuel</t>
  </si>
  <si>
    <t>ZŠ s MŠ M.B.Funtíka, Očová</t>
  </si>
  <si>
    <t>Haláková Simona</t>
  </si>
  <si>
    <t>16,3</t>
  </si>
  <si>
    <t>Bobeničová Adela</t>
  </si>
  <si>
    <t>PhDr. PaeDr. Roman Stadtrucker, PhD</t>
  </si>
  <si>
    <t>ZŠ Nám. Mládeže 587/17, Zvolen</t>
  </si>
  <si>
    <t>2. miesto</t>
  </si>
  <si>
    <t>8.</t>
  </si>
  <si>
    <t>Dorka Alexander</t>
  </si>
  <si>
    <t>ZŠ Jilemnického 1035/2, Zvolen</t>
  </si>
  <si>
    <t>Mgr. Branislav Poliačik</t>
  </si>
  <si>
    <t>9.</t>
  </si>
  <si>
    <t>Muller Nikolas</t>
  </si>
  <si>
    <t>15,5</t>
  </si>
  <si>
    <t>6. miesto</t>
  </si>
  <si>
    <t>Čabala Milan</t>
  </si>
  <si>
    <t>Jakubčin Jakub</t>
  </si>
  <si>
    <t>10.</t>
  </si>
  <si>
    <t>ZŠ M. Rázusa1672/3, Zvolen</t>
  </si>
  <si>
    <t>Slančík Daniel</t>
  </si>
  <si>
    <t>ZŠ Hrnčiarska 2119/1, Zvolen</t>
  </si>
  <si>
    <t>14,5</t>
  </si>
  <si>
    <t>Mgr. Juraj Ličák</t>
  </si>
  <si>
    <t>Celík Michal</t>
  </si>
  <si>
    <t>Poničan Martin</t>
  </si>
  <si>
    <t>11.</t>
  </si>
  <si>
    <t>ZŠ s MŠ M.B. Funtíka, Očová</t>
  </si>
  <si>
    <t>Mikleš Daniel</t>
  </si>
  <si>
    <t>PhDr. PaeDr. Roman Stadtrucker, PhD.</t>
  </si>
  <si>
    <t>3. miesto</t>
  </si>
  <si>
    <t>12.</t>
  </si>
  <si>
    <t>Valocka Ján</t>
  </si>
  <si>
    <t>ZŠ s MŠ J.S. Neresnického, Dobrá Niva</t>
  </si>
  <si>
    <t>15,9</t>
  </si>
  <si>
    <t>Mgr. Renáta Neherová</t>
  </si>
  <si>
    <t>13.</t>
  </si>
  <si>
    <t>Badinka Michal</t>
  </si>
  <si>
    <t>Macko Adam</t>
  </si>
  <si>
    <t>GĽŠ Zvolen</t>
  </si>
  <si>
    <t>Marianek Ivan</t>
  </si>
  <si>
    <t>Mgr. Juraj Homola</t>
  </si>
  <si>
    <t>14.</t>
  </si>
  <si>
    <t>Gajdoš Samuel</t>
  </si>
  <si>
    <t>15.</t>
  </si>
  <si>
    <t>Chovanec Matej</t>
  </si>
  <si>
    <t>ZŠ A. Sládkoviča, Sliač</t>
  </si>
  <si>
    <t>15,8</t>
  </si>
  <si>
    <t>Vojtek Richard</t>
  </si>
  <si>
    <t>Solár Matúš</t>
  </si>
  <si>
    <t>Mgr. Daniela Slovíková</t>
  </si>
  <si>
    <t>16.</t>
  </si>
  <si>
    <t>Majerský Matej</t>
  </si>
  <si>
    <t>16,2</t>
  </si>
  <si>
    <t>5. miesto</t>
  </si>
  <si>
    <t>17.</t>
  </si>
  <si>
    <t>Kamiač Martin</t>
  </si>
  <si>
    <t>Malček Samuel</t>
  </si>
  <si>
    <t>Báťka Peter</t>
  </si>
  <si>
    <t>Blažko Adam</t>
  </si>
  <si>
    <t>Bystriansky Michal</t>
  </si>
  <si>
    <t>18.</t>
  </si>
  <si>
    <t>Jakuba Matej</t>
  </si>
  <si>
    <t>ZŠ A. Sládkoviča Sliač</t>
  </si>
  <si>
    <t>19.</t>
  </si>
  <si>
    <t>Maximálny možný počet bodov za test = 30, maximálny počet bodov za praktickú časť = 60 bodov,  úspešní riešitelia: min 84 bodov (70%).</t>
  </si>
  <si>
    <r>
      <t xml:space="preserve">Súťažná komisia pracovala v zložení:  </t>
    </r>
    <r>
      <rPr>
        <sz val="7"/>
        <color rgb="FFFF0000"/>
        <rFont val="Calibri"/>
      </rPr>
      <t>titul meno priezvisko, titul meno priezvisko xxx</t>
    </r>
  </si>
  <si>
    <t>Maximálny možný počet bodov za test = 30, maximálny počet bodov za praktickú časť = 60, úspešný riešiteľ je súťažiaci, ktorý dosiahne minimálne 63 bodov (70%).</t>
  </si>
  <si>
    <t>predseda OK TO</t>
  </si>
  <si>
    <r>
      <t xml:space="preserve">Súťaž sa uskutočnila na ZŠ </t>
    </r>
    <r>
      <rPr>
        <sz val="7"/>
        <color rgb="FFFF0000"/>
        <rFont val="Calibri"/>
      </rPr>
      <t>xxxx</t>
    </r>
    <r>
      <rPr>
        <sz val="7"/>
        <color rgb="FF000000"/>
        <rFont val="Calibri"/>
      </rPr>
      <t xml:space="preserve">. Súťažná komisia pracovala v zložení:  </t>
    </r>
    <r>
      <rPr>
        <sz val="7"/>
        <color rgb="FFFF0000"/>
        <rFont val="Calibri"/>
      </rPr>
      <t>xxxxx</t>
    </r>
  </si>
  <si>
    <t>predseda okresnej komisie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</si>
</sst>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12"/>
      <color theme="1"/>
      <name val="Calibri"/>
    </font>
    <font>
      <sz val="8"/>
      <color theme="1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0"/>
      <color theme="1"/>
      <name val="Calibri"/>
    </font>
    <font>
      <b/>
      <sz val="18"/>
      <color rgb="FF000000"/>
      <name val="Calibri"/>
    </font>
    <font>
      <sz val="18"/>
      <color rgb="FF000000"/>
      <name val="Calibri"/>
    </font>
    <font>
      <b/>
      <sz val="8"/>
      <color rgb="FF000000"/>
      <name val="Calibri"/>
    </font>
    <font>
      <sz val="12"/>
      <color rgb="FF000000"/>
      <name val="Calibri"/>
    </font>
    <font>
      <sz val="11"/>
      <name val="Calibri"/>
    </font>
    <font>
      <sz val="16"/>
      <color rgb="FF000000"/>
      <name val="Calibri"/>
    </font>
    <font>
      <sz val="7"/>
      <color rgb="FF000000"/>
      <name val="Calibri"/>
    </font>
    <font>
      <sz val="11"/>
      <color theme="1"/>
      <name val="Calibri"/>
    </font>
    <font>
      <sz val="8"/>
      <color rgb="FF000000"/>
      <name val="Calibri"/>
    </font>
    <font>
      <b/>
      <sz val="7"/>
      <color rgb="FF000000"/>
      <name val="Calibri"/>
    </font>
    <font>
      <sz val="11"/>
      <color rgb="FF000000"/>
      <name val="Calibri"/>
    </font>
    <font>
      <b/>
      <sz val="8"/>
      <color rgb="FFFF0000"/>
      <name val="Calibri"/>
    </font>
    <font>
      <sz val="7"/>
      <color rgb="FFFF0000"/>
      <name val="Calibri"/>
    </font>
    <font>
      <b/>
      <sz val="8"/>
      <color theme="1"/>
      <name val="Calibri"/>
    </font>
    <font>
      <b/>
      <sz val="7"/>
      <color rgb="FFFF0000"/>
      <name val="Calibri"/>
    </font>
    <font>
      <b/>
      <sz val="10"/>
      <color rgb="FFFF0000"/>
      <name val="Calibri"/>
    </font>
    <font>
      <sz val="9"/>
      <color theme="1"/>
      <name val="Calibri"/>
    </font>
    <font>
      <sz val="11"/>
      <color theme="1"/>
      <name val="Arial ce"/>
    </font>
    <font>
      <b/>
      <sz val="7"/>
      <color theme="1"/>
      <name val="Calibri"/>
    </font>
    <font>
      <sz val="11"/>
      <color theme="1"/>
      <name val="Arial"/>
    </font>
    <font>
      <b/>
      <sz val="11"/>
      <color rgb="FFFF0000"/>
      <name val="Calibri"/>
    </font>
    <font>
      <sz val="7"/>
      <color theme="1"/>
      <name val="Calibri"/>
    </font>
    <font>
      <sz val="10"/>
      <color rgb="FFFF0000"/>
      <name val="Calibri"/>
    </font>
    <font>
      <b/>
      <sz val="10"/>
      <color rgb="FF003366"/>
      <name val="Calibri"/>
    </font>
    <font>
      <b/>
      <sz val="9"/>
      <color rgb="FFFF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9"/>
      <color rgb="FFFF0000"/>
      <name val="Calibri"/>
    </font>
    <font>
      <b/>
      <sz val="9"/>
      <color theme="1"/>
      <name val="Calibri"/>
    </font>
    <font>
      <b/>
      <sz val="12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7" fillId="0" borderId="0" xfId="0" applyFont="1"/>
    <xf numFmtId="0" fontId="12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textRotation="90" wrapText="1"/>
    </xf>
    <xf numFmtId="0" fontId="20" fillId="0" borderId="18" xfId="0" applyFont="1" applyBorder="1" applyAlignment="1"/>
    <xf numFmtId="0" fontId="19" fillId="0" borderId="16" xfId="0" applyFont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90" wrapText="1"/>
    </xf>
    <xf numFmtId="0" fontId="22" fillId="2" borderId="2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9" fontId="26" fillId="0" borderId="23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7" fillId="0" borderId="23" xfId="0" applyFont="1" applyBorder="1" applyAlignment="1"/>
    <xf numFmtId="0" fontId="2" fillId="0" borderId="2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49" fontId="26" fillId="0" borderId="30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23" xfId="0" applyFont="1" applyBorder="1" applyAlignment="1"/>
    <xf numFmtId="0" fontId="20" fillId="0" borderId="23" xfId="0" applyFont="1" applyBorder="1" applyAlignment="1"/>
    <xf numFmtId="49" fontId="26" fillId="0" borderId="23" xfId="0" applyNumberFormat="1" applyFont="1" applyBorder="1" applyAlignment="1">
      <alignment horizontal="left" vertical="center"/>
    </xf>
    <xf numFmtId="0" fontId="30" fillId="0" borderId="0" xfId="0" applyFont="1" applyAlignment="1"/>
    <xf numFmtId="49" fontId="26" fillId="0" borderId="26" xfId="0" applyNumberFormat="1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left" vertical="center"/>
    </xf>
    <xf numFmtId="49" fontId="26" fillId="0" borderId="3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20" fillId="0" borderId="23" xfId="0" applyFont="1" applyBorder="1" applyAlignment="1"/>
    <xf numFmtId="49" fontId="31" fillId="0" borderId="18" xfId="0" applyNumberFormat="1" applyFont="1" applyBorder="1" applyAlignment="1">
      <alignment horizontal="left" vertical="center"/>
    </xf>
    <xf numFmtId="0" fontId="27" fillId="0" borderId="11" xfId="0" applyFont="1" applyBorder="1" applyAlignment="1"/>
    <xf numFmtId="0" fontId="5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2" borderId="41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0" xfId="0" applyFont="1" applyAlignment="1"/>
    <xf numFmtId="0" fontId="3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5" fillId="0" borderId="0" xfId="0" applyFont="1" applyAlignment="1"/>
    <xf numFmtId="0" fontId="5" fillId="0" borderId="0" xfId="0" applyFont="1" applyAlignment="1">
      <alignment vertical="center"/>
    </xf>
    <xf numFmtId="0" fontId="26" fillId="0" borderId="0" xfId="0" applyFont="1" applyAlignment="1"/>
    <xf numFmtId="0" fontId="36" fillId="0" borderId="0" xfId="0" applyFont="1" applyAlignment="1">
      <alignment horizontal="center" vertical="center"/>
    </xf>
    <xf numFmtId="0" fontId="37" fillId="0" borderId="0" xfId="0" applyFont="1" applyAlignment="1"/>
    <xf numFmtId="0" fontId="3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3" xfId="0" applyFont="1" applyBorder="1"/>
    <xf numFmtId="0" fontId="12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8" xfId="0" applyFont="1" applyBorder="1"/>
    <xf numFmtId="0" fontId="25" fillId="0" borderId="0" xfId="0" applyFont="1" applyAlignment="1">
      <alignment horizontal="center" vertical="center"/>
    </xf>
    <xf numFmtId="0" fontId="0" fillId="0" borderId="0" xfId="0" applyFont="1" applyAlignment="1"/>
    <xf numFmtId="0" fontId="26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4" fillId="0" borderId="21" xfId="0" applyFont="1" applyBorder="1"/>
    <xf numFmtId="0" fontId="16" fillId="0" borderId="4" xfId="0" applyFont="1" applyBorder="1" applyAlignment="1">
      <alignment horizontal="center" vertical="center" textRotation="90" wrapText="1"/>
    </xf>
    <xf numFmtId="0" fontId="14" fillId="0" borderId="9" xfId="0" applyFont="1" applyBorder="1"/>
    <xf numFmtId="0" fontId="12" fillId="0" borderId="4" xfId="0" applyFont="1" applyBorder="1" applyAlignment="1">
      <alignment horizontal="center" vertical="center" textRotation="90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4" fillId="0" borderId="11" xfId="0" applyFont="1" applyBorder="1"/>
    <xf numFmtId="0" fontId="12" fillId="0" borderId="4" xfId="0" applyFont="1" applyBorder="1" applyAlignment="1">
      <alignment horizontal="center" vertical="center"/>
    </xf>
    <xf numFmtId="0" fontId="14" fillId="0" borderId="15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1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</xdr:row>
      <xdr:rowOff>66675</xdr:rowOff>
    </xdr:from>
    <xdr:ext cx="8886825" cy="38100"/>
    <xdr:grpSp>
      <xdr:nvGrpSpPr>
        <xdr:cNvPr id="2" name="Shape 2"/>
        <xdr:cNvGrpSpPr/>
      </xdr:nvGrpSpPr>
      <xdr:grpSpPr>
        <a:xfrm>
          <a:off x="902588" y="3770475"/>
          <a:ext cx="8886825" cy="19050"/>
          <a:chOff x="902588" y="3770475"/>
          <a:chExt cx="8886825" cy="19050"/>
        </a:xfrm>
      </xdr:grpSpPr>
      <xdr:cxnSp macro="">
        <xdr:nvCxnSpPr>
          <xdr:cNvPr id="3" name="Shape 3"/>
          <xdr:cNvCxnSpPr/>
        </xdr:nvCxnSpPr>
        <xdr:spPr>
          <a:xfrm>
            <a:off x="902588" y="3770475"/>
            <a:ext cx="8886825" cy="1905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114300</xdr:rowOff>
    </xdr:from>
    <xdr:ext cx="9439275" cy="38100"/>
    <xdr:grpSp>
      <xdr:nvGrpSpPr>
        <xdr:cNvPr id="2" name="Shape 2"/>
        <xdr:cNvGrpSpPr/>
      </xdr:nvGrpSpPr>
      <xdr:grpSpPr>
        <a:xfrm>
          <a:off x="123825" y="676275"/>
          <a:ext cx="9439275" cy="38100"/>
          <a:chOff x="626363" y="3737137"/>
          <a:chExt cx="9439275" cy="85725"/>
        </a:xfrm>
      </xdr:grpSpPr>
      <xdr:cxnSp macro="">
        <xdr:nvCxnSpPr>
          <xdr:cNvPr id="4" name="Shape 4"/>
          <xdr:cNvCxnSpPr/>
        </xdr:nvCxnSpPr>
        <xdr:spPr>
          <a:xfrm>
            <a:off x="626363" y="3737137"/>
            <a:ext cx="9439275" cy="85725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00"/>
  <sheetViews>
    <sheetView workbookViewId="0"/>
  </sheetViews>
  <sheetFormatPr defaultColWidth="14.42578125" defaultRowHeight="15" customHeight="1" x14ac:dyDescent="0.25"/>
  <cols>
    <col min="1" max="1" width="1" customWidth="1"/>
    <col min="2" max="2" width="2.7109375" customWidth="1"/>
    <col min="3" max="3" width="14.5703125" customWidth="1"/>
    <col min="4" max="4" width="16.42578125" customWidth="1"/>
    <col min="5" max="5" width="28.7109375" customWidth="1"/>
    <col min="6" max="8" width="4.7109375" customWidth="1"/>
    <col min="9" max="9" width="4.28515625" customWidth="1"/>
    <col min="10" max="13" width="4.7109375" customWidth="1"/>
    <col min="14" max="14" width="4" customWidth="1"/>
    <col min="15" max="15" width="4.7109375" customWidth="1"/>
    <col min="16" max="16" width="4" customWidth="1"/>
    <col min="17" max="17" width="4.7109375" customWidth="1"/>
    <col min="18" max="18" width="22.140625" customWidth="1"/>
    <col min="19" max="19" width="1.28515625" customWidth="1"/>
    <col min="20" max="26" width="8" customWidth="1"/>
  </cols>
  <sheetData>
    <row r="1" spans="2:26" ht="10.5" customHeight="1" x14ac:dyDescent="0.25"/>
    <row r="2" spans="2:26" x14ac:dyDescent="0.25">
      <c r="B2" s="13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"/>
    </row>
    <row r="3" spans="2:26" x14ac:dyDescent="0.25">
      <c r="B3" s="136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"/>
      <c r="T3" s="1"/>
      <c r="U3" s="1"/>
      <c r="V3" s="1"/>
      <c r="W3" s="1"/>
      <c r="X3" s="1"/>
      <c r="Y3" s="1"/>
      <c r="Z3" s="1"/>
    </row>
    <row r="4" spans="2:26" ht="20.25" customHeigh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1"/>
      <c r="U4" s="1"/>
      <c r="V4" s="1"/>
      <c r="W4" s="1"/>
      <c r="X4" s="1"/>
      <c r="Y4" s="1"/>
      <c r="Z4" s="1"/>
    </row>
    <row r="5" spans="2:26" ht="18.75" customHeight="1" x14ac:dyDescent="0.35">
      <c r="B5" s="137" t="s">
        <v>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2:26" x14ac:dyDescent="0.25">
      <c r="B6" s="138" t="s">
        <v>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2:26" ht="14.25" customHeight="1" x14ac:dyDescent="0.25">
      <c r="B7" s="139" t="s">
        <v>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2:26" x14ac:dyDescent="0.25">
      <c r="B8" s="8" t="s">
        <v>6</v>
      </c>
      <c r="T8" s="6"/>
    </row>
    <row r="9" spans="2:26" ht="25.5" customHeight="1" x14ac:dyDescent="0.25">
      <c r="B9" s="140" t="s">
        <v>7</v>
      </c>
      <c r="C9" s="120" t="s">
        <v>8</v>
      </c>
      <c r="D9" s="121"/>
      <c r="E9" s="142" t="s">
        <v>9</v>
      </c>
      <c r="F9" s="122" t="s">
        <v>12</v>
      </c>
      <c r="G9" s="123"/>
      <c r="H9" s="123"/>
      <c r="I9" s="124"/>
      <c r="J9" s="128" t="s">
        <v>14</v>
      </c>
      <c r="K9" s="123"/>
      <c r="L9" s="123"/>
      <c r="M9" s="123"/>
      <c r="N9" s="124"/>
      <c r="O9" s="129" t="s">
        <v>16</v>
      </c>
      <c r="P9" s="131" t="s">
        <v>18</v>
      </c>
      <c r="Q9" s="133" t="s">
        <v>21</v>
      </c>
      <c r="R9" s="144" t="s">
        <v>23</v>
      </c>
      <c r="T9" s="15" t="s">
        <v>24</v>
      </c>
    </row>
    <row r="10" spans="2:26" ht="103.5" customHeight="1" x14ac:dyDescent="0.25">
      <c r="B10" s="141"/>
      <c r="C10" s="17" t="s">
        <v>26</v>
      </c>
      <c r="D10" s="19" t="s">
        <v>28</v>
      </c>
      <c r="E10" s="143"/>
      <c r="F10" s="21" t="s">
        <v>26</v>
      </c>
      <c r="G10" s="23" t="s">
        <v>28</v>
      </c>
      <c r="H10" s="25" t="s">
        <v>34</v>
      </c>
      <c r="I10" s="24" t="s">
        <v>36</v>
      </c>
      <c r="J10" s="27" t="s">
        <v>37</v>
      </c>
      <c r="K10" s="29" t="s">
        <v>39</v>
      </c>
      <c r="L10" s="29" t="s">
        <v>41</v>
      </c>
      <c r="M10" s="31" t="s">
        <v>32</v>
      </c>
      <c r="N10" s="24" t="s">
        <v>43</v>
      </c>
      <c r="O10" s="130"/>
      <c r="P10" s="132"/>
      <c r="Q10" s="132"/>
      <c r="R10" s="132"/>
    </row>
    <row r="11" spans="2:26" x14ac:dyDescent="0.25">
      <c r="B11" s="34" t="s">
        <v>35</v>
      </c>
      <c r="C11" s="35" t="s">
        <v>44</v>
      </c>
      <c r="D11" s="37" t="s">
        <v>45</v>
      </c>
      <c r="E11" s="39" t="s">
        <v>46</v>
      </c>
      <c r="F11" s="40">
        <v>27</v>
      </c>
      <c r="G11" s="42">
        <v>23</v>
      </c>
      <c r="H11" s="44">
        <f t="shared" ref="H11:H20" si="0">SUM(F11:G11)</f>
        <v>50</v>
      </c>
      <c r="I11" s="47">
        <v>0</v>
      </c>
      <c r="J11" s="48">
        <v>15</v>
      </c>
      <c r="K11" s="42">
        <v>17</v>
      </c>
      <c r="L11" s="42">
        <v>14</v>
      </c>
      <c r="M11" s="51">
        <f t="shared" ref="M11:M20" si="1">SUM(J11:L11)</f>
        <v>46</v>
      </c>
      <c r="N11" s="52">
        <v>0</v>
      </c>
      <c r="O11" s="54">
        <f t="shared" ref="O11:P11" si="2">H11+M11</f>
        <v>96</v>
      </c>
      <c r="P11" s="56">
        <f t="shared" si="2"/>
        <v>0</v>
      </c>
      <c r="Q11" s="54" t="str">
        <f t="shared" ref="Q11:Q20" si="3">IF(O11&gt;=84,"ANO","NIE")</f>
        <v>ANO</v>
      </c>
      <c r="R11" s="59" t="s">
        <v>47</v>
      </c>
      <c r="T11" s="45" t="s">
        <v>55</v>
      </c>
      <c r="U11" s="60"/>
      <c r="V11" s="60"/>
      <c r="W11" s="60"/>
      <c r="X11" s="46" t="str">
        <f t="shared" ref="X11:X13" si="4">IF(OR(OR(OR(OR(OR(OR($F11&lt;0,$G11&lt;0),$J11&lt;0),$K11&lt;0),$L11&lt;0,$N11&lt;0,$I11&lt;0))),"ZÁPORNÁ HODNOTA!","")</f>
        <v/>
      </c>
    </row>
    <row r="12" spans="2:26" x14ac:dyDescent="0.25">
      <c r="B12" s="34" t="s">
        <v>49</v>
      </c>
      <c r="C12" s="62" t="s">
        <v>57</v>
      </c>
      <c r="D12" s="63" t="s">
        <v>60</v>
      </c>
      <c r="E12" s="64" t="s">
        <v>54</v>
      </c>
      <c r="F12" s="40">
        <v>18</v>
      </c>
      <c r="G12" s="42">
        <v>17</v>
      </c>
      <c r="H12" s="44">
        <f t="shared" si="0"/>
        <v>35</v>
      </c>
      <c r="I12" s="47">
        <v>0</v>
      </c>
      <c r="J12" s="48">
        <v>12</v>
      </c>
      <c r="K12" s="42">
        <v>13</v>
      </c>
      <c r="L12" s="42">
        <v>10</v>
      </c>
      <c r="M12" s="51">
        <f t="shared" si="1"/>
        <v>35</v>
      </c>
      <c r="N12" s="52">
        <v>0</v>
      </c>
      <c r="O12" s="54">
        <f t="shared" ref="O12:P12" si="5">H12+M12</f>
        <v>70</v>
      </c>
      <c r="P12" s="56">
        <f t="shared" si="5"/>
        <v>0</v>
      </c>
      <c r="Q12" s="54" t="str">
        <f t="shared" si="3"/>
        <v>NIE</v>
      </c>
      <c r="R12" s="65" t="s">
        <v>56</v>
      </c>
      <c r="T12" s="67" t="str">
        <f>IF(OR(OR(OR(OR(OR(OR(F12&gt;30,G12&gt;30),J12&gt;20),K12&gt;20),L12&gt;20,N12&gt;90,I12&gt;30))),"HODNOTA MIMO ROZSAH!","")</f>
        <v/>
      </c>
      <c r="X12" s="67" t="str">
        <f t="shared" si="4"/>
        <v/>
      </c>
    </row>
    <row r="13" spans="2:26" x14ac:dyDescent="0.25">
      <c r="B13" s="68" t="s">
        <v>52</v>
      </c>
      <c r="C13" s="69" t="s">
        <v>74</v>
      </c>
      <c r="D13" s="70" t="s">
        <v>76</v>
      </c>
      <c r="E13" s="72" t="s">
        <v>78</v>
      </c>
      <c r="F13" s="40">
        <v>17</v>
      </c>
      <c r="G13" s="42">
        <v>21</v>
      </c>
      <c r="H13" s="44">
        <f t="shared" si="0"/>
        <v>38</v>
      </c>
      <c r="I13" s="47">
        <v>0</v>
      </c>
      <c r="J13" s="48">
        <v>16</v>
      </c>
      <c r="K13" s="42">
        <v>18</v>
      </c>
      <c r="L13" s="42">
        <v>12</v>
      </c>
      <c r="M13" s="51">
        <f t="shared" si="1"/>
        <v>46</v>
      </c>
      <c r="N13" s="52">
        <v>0</v>
      </c>
      <c r="O13" s="54">
        <f t="shared" ref="O13:P13" si="6">H13+M13</f>
        <v>84</v>
      </c>
      <c r="P13" s="56">
        <f t="shared" si="6"/>
        <v>0</v>
      </c>
      <c r="Q13" s="54" t="str">
        <f t="shared" si="3"/>
        <v>ANO</v>
      </c>
      <c r="R13" s="73" t="s">
        <v>63</v>
      </c>
      <c r="T13" s="74" t="s">
        <v>87</v>
      </c>
      <c r="X13" s="67" t="str">
        <f t="shared" si="4"/>
        <v/>
      </c>
    </row>
    <row r="14" spans="2:26" x14ac:dyDescent="0.25">
      <c r="B14" s="34" t="s">
        <v>58</v>
      </c>
      <c r="C14" s="75" t="s">
        <v>88</v>
      </c>
      <c r="D14" s="70" t="s">
        <v>89</v>
      </c>
      <c r="E14" s="72" t="s">
        <v>91</v>
      </c>
      <c r="F14" s="40">
        <v>22</v>
      </c>
      <c r="G14" s="42">
        <v>25</v>
      </c>
      <c r="H14" s="44">
        <f t="shared" si="0"/>
        <v>47</v>
      </c>
      <c r="I14" s="47">
        <v>0</v>
      </c>
      <c r="J14" s="48">
        <v>18</v>
      </c>
      <c r="K14" s="42">
        <v>17</v>
      </c>
      <c r="L14" s="42">
        <v>16</v>
      </c>
      <c r="M14" s="51">
        <f t="shared" si="1"/>
        <v>51</v>
      </c>
      <c r="N14" s="52">
        <v>0</v>
      </c>
      <c r="O14" s="54">
        <f t="shared" ref="O14:P14" si="7">H14+M14</f>
        <v>98</v>
      </c>
      <c r="P14" s="56">
        <f t="shared" si="7"/>
        <v>0</v>
      </c>
      <c r="Q14" s="54" t="str">
        <f t="shared" si="3"/>
        <v>ANO</v>
      </c>
      <c r="R14" s="65" t="s">
        <v>68</v>
      </c>
      <c r="T14" s="74" t="s">
        <v>79</v>
      </c>
      <c r="X14" s="67"/>
    </row>
    <row r="15" spans="2:26" x14ac:dyDescent="0.25">
      <c r="B15" s="34" t="s">
        <v>64</v>
      </c>
      <c r="C15" s="69" t="s">
        <v>96</v>
      </c>
      <c r="D15" s="70" t="s">
        <v>97</v>
      </c>
      <c r="E15" s="72" t="s">
        <v>99</v>
      </c>
      <c r="F15" s="40">
        <v>23</v>
      </c>
      <c r="G15" s="42">
        <v>22</v>
      </c>
      <c r="H15" s="44">
        <f t="shared" si="0"/>
        <v>45</v>
      </c>
      <c r="I15" s="47">
        <v>0</v>
      </c>
      <c r="J15" s="48">
        <v>19</v>
      </c>
      <c r="K15" s="42">
        <v>18</v>
      </c>
      <c r="L15" s="42">
        <v>17</v>
      </c>
      <c r="M15" s="51">
        <f t="shared" si="1"/>
        <v>54</v>
      </c>
      <c r="N15" s="52">
        <v>0</v>
      </c>
      <c r="O15" s="54">
        <f t="shared" ref="O15:P15" si="8">H15+M15</f>
        <v>99</v>
      </c>
      <c r="P15" s="56">
        <f t="shared" si="8"/>
        <v>0</v>
      </c>
      <c r="Q15" s="54" t="str">
        <f t="shared" si="3"/>
        <v>ANO</v>
      </c>
      <c r="R15" s="77" t="s">
        <v>101</v>
      </c>
      <c r="T15" s="74" t="s">
        <v>48</v>
      </c>
      <c r="X15" s="67" t="str">
        <f t="shared" ref="X15:X16" si="9">IF(OR(OR(OR(OR(OR(OR($F15&lt;0,$G15&lt;0),$J15&lt;0),$K15&lt;0),$L15&lt;0,$N15&lt;0,$I15&lt;0))),"ZÁPORNÁ HODNOTA!","")</f>
        <v/>
      </c>
    </row>
    <row r="16" spans="2:26" x14ac:dyDescent="0.25">
      <c r="B16" s="68" t="s">
        <v>69</v>
      </c>
      <c r="C16" s="79" t="s">
        <v>110</v>
      </c>
      <c r="D16" s="70" t="s">
        <v>112</v>
      </c>
      <c r="E16" s="80" t="s">
        <v>82</v>
      </c>
      <c r="F16" s="40">
        <v>18</v>
      </c>
      <c r="G16" s="42">
        <v>21</v>
      </c>
      <c r="H16" s="44">
        <f t="shared" si="0"/>
        <v>39</v>
      </c>
      <c r="I16" s="47">
        <v>0</v>
      </c>
      <c r="J16" s="48">
        <v>14</v>
      </c>
      <c r="K16" s="42">
        <v>14</v>
      </c>
      <c r="L16" s="42">
        <v>13</v>
      </c>
      <c r="M16" s="51">
        <f t="shared" si="1"/>
        <v>41</v>
      </c>
      <c r="N16" s="52">
        <v>0</v>
      </c>
      <c r="O16" s="54">
        <f t="shared" ref="O16:P16" si="10">H16+M16</f>
        <v>80</v>
      </c>
      <c r="P16" s="56">
        <f t="shared" si="10"/>
        <v>0</v>
      </c>
      <c r="Q16" s="54" t="str">
        <f t="shared" si="3"/>
        <v>NIE</v>
      </c>
      <c r="R16" s="65" t="s">
        <v>83</v>
      </c>
      <c r="T16" s="67" t="str">
        <f>IF(OR(OR(OR(OR(OR(OR(F16&gt;30,G16&gt;30),J16&gt;20),K16&gt;20),L16&gt;20,N16&gt;90,I16&gt;30))),"HODNOTA MIMO ROZSAH!","")</f>
        <v/>
      </c>
      <c r="X16" s="67" t="str">
        <f t="shared" si="9"/>
        <v/>
      </c>
    </row>
    <row r="17" spans="2:24" x14ac:dyDescent="0.25">
      <c r="B17" s="34" t="s">
        <v>71</v>
      </c>
      <c r="C17" s="81" t="s">
        <v>120</v>
      </c>
      <c r="D17" s="82" t="s">
        <v>121</v>
      </c>
      <c r="E17" s="83" t="s">
        <v>93</v>
      </c>
      <c r="F17" s="40">
        <v>22</v>
      </c>
      <c r="G17" s="42">
        <v>18</v>
      </c>
      <c r="H17" s="44">
        <f t="shared" si="0"/>
        <v>40</v>
      </c>
      <c r="I17" s="47">
        <v>0</v>
      </c>
      <c r="J17" s="48">
        <v>18</v>
      </c>
      <c r="K17" s="42">
        <v>19</v>
      </c>
      <c r="L17" s="42">
        <v>17</v>
      </c>
      <c r="M17" s="51">
        <f t="shared" si="1"/>
        <v>54</v>
      </c>
      <c r="N17" s="52">
        <v>0</v>
      </c>
      <c r="O17" s="54">
        <f t="shared" ref="O17:P17" si="11">H17+M17</f>
        <v>94</v>
      </c>
      <c r="P17" s="56">
        <f t="shared" si="11"/>
        <v>0</v>
      </c>
      <c r="Q17" s="54" t="str">
        <f t="shared" si="3"/>
        <v>ANO</v>
      </c>
      <c r="R17" s="65" t="s">
        <v>95</v>
      </c>
      <c r="T17" s="74" t="s">
        <v>126</v>
      </c>
      <c r="X17" s="67"/>
    </row>
    <row r="18" spans="2:24" x14ac:dyDescent="0.25">
      <c r="B18" s="34" t="s">
        <v>80</v>
      </c>
      <c r="C18" s="79" t="s">
        <v>128</v>
      </c>
      <c r="D18" s="70" t="s">
        <v>129</v>
      </c>
      <c r="E18" s="85" t="s">
        <v>105</v>
      </c>
      <c r="F18" s="40">
        <v>25</v>
      </c>
      <c r="G18" s="42">
        <v>20</v>
      </c>
      <c r="H18" s="44">
        <f t="shared" si="0"/>
        <v>45</v>
      </c>
      <c r="I18" s="47">
        <v>0</v>
      </c>
      <c r="J18" s="48">
        <v>17</v>
      </c>
      <c r="K18" s="42">
        <v>17</v>
      </c>
      <c r="L18" s="42">
        <v>18</v>
      </c>
      <c r="M18" s="51">
        <f t="shared" si="1"/>
        <v>52</v>
      </c>
      <c r="N18" s="52">
        <v>0</v>
      </c>
      <c r="O18" s="54">
        <f t="shared" ref="O18:P18" si="12">H18+M18</f>
        <v>97</v>
      </c>
      <c r="P18" s="56">
        <f t="shared" si="12"/>
        <v>0</v>
      </c>
      <c r="Q18" s="54" t="str">
        <f t="shared" si="3"/>
        <v>ANO</v>
      </c>
      <c r="R18" s="65" t="s">
        <v>107</v>
      </c>
      <c r="T18" s="74" t="s">
        <v>102</v>
      </c>
      <c r="X18" s="67"/>
    </row>
    <row r="19" spans="2:24" x14ac:dyDescent="0.25">
      <c r="B19" s="68" t="s">
        <v>84</v>
      </c>
      <c r="C19" s="79" t="s">
        <v>130</v>
      </c>
      <c r="D19" s="70" t="s">
        <v>131</v>
      </c>
      <c r="E19" s="80" t="s">
        <v>111</v>
      </c>
      <c r="F19" s="40">
        <v>20</v>
      </c>
      <c r="G19" s="42">
        <v>16</v>
      </c>
      <c r="H19" s="44">
        <f t="shared" si="0"/>
        <v>36</v>
      </c>
      <c r="I19" s="47">
        <v>0</v>
      </c>
      <c r="J19" s="48">
        <v>13</v>
      </c>
      <c r="K19" s="42">
        <v>17</v>
      </c>
      <c r="L19" s="42">
        <v>12</v>
      </c>
      <c r="M19" s="51">
        <f t="shared" si="1"/>
        <v>42</v>
      </c>
      <c r="N19" s="52">
        <v>0</v>
      </c>
      <c r="O19" s="54">
        <f t="shared" ref="O19:P19" si="13">H19+M19</f>
        <v>78</v>
      </c>
      <c r="P19" s="56">
        <f t="shared" si="13"/>
        <v>0</v>
      </c>
      <c r="Q19" s="54" t="str">
        <f t="shared" si="3"/>
        <v>NIE</v>
      </c>
      <c r="R19" s="65" t="s">
        <v>113</v>
      </c>
      <c r="T19" s="67"/>
      <c r="X19" s="67"/>
    </row>
    <row r="20" spans="2:24" x14ac:dyDescent="0.25">
      <c r="B20" s="68" t="s">
        <v>90</v>
      </c>
      <c r="C20" s="90" t="s">
        <v>132</v>
      </c>
      <c r="D20" s="70" t="s">
        <v>134</v>
      </c>
      <c r="E20" s="91" t="s">
        <v>135</v>
      </c>
      <c r="F20" s="40">
        <v>22</v>
      </c>
      <c r="G20" s="42">
        <v>9</v>
      </c>
      <c r="H20" s="44">
        <f t="shared" si="0"/>
        <v>31</v>
      </c>
      <c r="I20" s="47">
        <v>0</v>
      </c>
      <c r="J20" s="48">
        <v>18</v>
      </c>
      <c r="K20" s="42">
        <v>18</v>
      </c>
      <c r="L20" s="42">
        <v>17</v>
      </c>
      <c r="M20" s="51">
        <f t="shared" si="1"/>
        <v>53</v>
      </c>
      <c r="N20" s="52">
        <v>0</v>
      </c>
      <c r="O20" s="54">
        <f t="shared" ref="O20:P20" si="14">H20+M20</f>
        <v>84</v>
      </c>
      <c r="P20" s="56">
        <f t="shared" si="14"/>
        <v>0</v>
      </c>
      <c r="Q20" s="54" t="str">
        <f t="shared" si="3"/>
        <v>ANO</v>
      </c>
      <c r="R20" s="65" t="s">
        <v>122</v>
      </c>
      <c r="T20" s="74" t="s">
        <v>87</v>
      </c>
      <c r="X20" s="67" t="str">
        <f>IF(OR(OR(OR(OR(OR(OR($F20&lt;0,$G20&lt;0),$J20&lt;0),$K20&lt;0),$L20&lt;0,$N20&lt;0,$I20&lt;0))),"ZÁPORNÁ HODNOTA!","")</f>
        <v/>
      </c>
    </row>
    <row r="21" spans="2:24" ht="7.5" customHeight="1" x14ac:dyDescent="0.25">
      <c r="B21" s="94"/>
      <c r="C21" s="96"/>
      <c r="D21" s="96"/>
      <c r="E21" s="96"/>
      <c r="F21" s="98"/>
      <c r="G21" s="98"/>
      <c r="H21" s="100"/>
      <c r="I21" s="102"/>
      <c r="J21" s="98"/>
      <c r="K21" s="98"/>
      <c r="L21" s="98"/>
      <c r="M21" s="100"/>
      <c r="N21" s="98"/>
      <c r="O21" s="100"/>
      <c r="P21" s="103"/>
      <c r="Q21" s="100"/>
      <c r="R21" s="104"/>
    </row>
    <row r="22" spans="2:24" ht="9" customHeight="1" x14ac:dyDescent="0.25">
      <c r="B22" s="105" t="s">
        <v>137</v>
      </c>
    </row>
    <row r="23" spans="2:24" ht="7.5" customHeight="1" x14ac:dyDescent="0.25">
      <c r="B23" s="105" t="s">
        <v>138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2:24" ht="15.75" customHeight="1" x14ac:dyDescent="0.25">
      <c r="B24" s="3"/>
    </row>
    <row r="25" spans="2:24" ht="7.5" customHeight="1" x14ac:dyDescent="0.25">
      <c r="B25" s="3"/>
    </row>
    <row r="26" spans="2:24" ht="8.25" customHeight="1" x14ac:dyDescent="0.25">
      <c r="E26" s="103"/>
      <c r="F26" s="125" t="s">
        <v>24</v>
      </c>
      <c r="G26" s="126"/>
      <c r="H26" s="126"/>
      <c r="I26" s="126"/>
      <c r="J26" s="6"/>
      <c r="K26" s="2"/>
      <c r="L26" s="6"/>
      <c r="M26" s="6"/>
      <c r="N26" s="134" t="s">
        <v>95</v>
      </c>
      <c r="O26" s="126"/>
      <c r="P26" s="126"/>
      <c r="Q26" s="126"/>
      <c r="R26" s="109"/>
    </row>
    <row r="27" spans="2:24" ht="9" customHeight="1" x14ac:dyDescent="0.25">
      <c r="E27" s="110"/>
      <c r="F27" s="127"/>
      <c r="G27" s="126"/>
      <c r="H27" s="126"/>
      <c r="I27" s="126"/>
      <c r="K27" s="110"/>
      <c r="L27" s="5"/>
      <c r="M27" s="5"/>
      <c r="N27" s="127" t="s">
        <v>140</v>
      </c>
      <c r="O27" s="126"/>
      <c r="P27" s="126"/>
      <c r="Q27" s="126"/>
      <c r="R27" s="112"/>
    </row>
    <row r="28" spans="2:24" ht="15.75" customHeight="1" x14ac:dyDescent="0.25"/>
    <row r="29" spans="2:24" ht="15.75" customHeight="1" x14ac:dyDescent="0.25"/>
    <row r="30" spans="2:24" ht="15.75" customHeight="1" x14ac:dyDescent="0.25"/>
    <row r="31" spans="2:24" ht="15.75" customHeight="1" x14ac:dyDescent="0.25"/>
    <row r="32" spans="2:2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B9:B10"/>
    <mergeCell ref="E9:E10"/>
    <mergeCell ref="R9:R10"/>
    <mergeCell ref="B2:R2"/>
    <mergeCell ref="B3:R3"/>
    <mergeCell ref="B5:R5"/>
    <mergeCell ref="B6:R6"/>
    <mergeCell ref="B7:R7"/>
    <mergeCell ref="O9:O10"/>
    <mergeCell ref="P9:P10"/>
    <mergeCell ref="Q9:Q10"/>
    <mergeCell ref="N26:Q26"/>
    <mergeCell ref="N27:Q27"/>
    <mergeCell ref="C9:D9"/>
    <mergeCell ref="F9:I9"/>
    <mergeCell ref="F26:I26"/>
    <mergeCell ref="F27:I27"/>
    <mergeCell ref="J9:N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00"/>
  <sheetViews>
    <sheetView tabSelected="1" workbookViewId="0"/>
  </sheetViews>
  <sheetFormatPr defaultColWidth="14.42578125" defaultRowHeight="15" customHeight="1" x14ac:dyDescent="0.25"/>
  <cols>
    <col min="1" max="1" width="1.85546875" customWidth="1"/>
    <col min="2" max="2" width="3.85546875" customWidth="1"/>
    <col min="3" max="3" width="18" customWidth="1"/>
    <col min="4" max="4" width="34.42578125" customWidth="1"/>
    <col min="5" max="5" width="4.5703125" customWidth="1"/>
    <col min="6" max="6" width="4.7109375" customWidth="1"/>
    <col min="7" max="7" width="7.28515625" customWidth="1"/>
    <col min="8" max="8" width="6.42578125" customWidth="1"/>
    <col min="9" max="9" width="6" customWidth="1"/>
    <col min="10" max="10" width="4.140625" customWidth="1"/>
    <col min="11" max="11" width="4.42578125" customWidth="1"/>
    <col min="12" max="12" width="6.85546875" customWidth="1"/>
    <col min="13" max="13" width="4.85546875" customWidth="1"/>
    <col min="14" max="14" width="6.7109375" customWidth="1"/>
    <col min="15" max="15" width="29.140625" customWidth="1"/>
    <col min="16" max="16" width="1.28515625" customWidth="1"/>
    <col min="17" max="17" width="14.28515625" customWidth="1"/>
    <col min="18" max="26" width="8" customWidth="1"/>
  </cols>
  <sheetData>
    <row r="2" spans="1:21" ht="15.75" customHeight="1" x14ac:dyDescent="0.25">
      <c r="A2" s="1"/>
      <c r="B2" s="147" t="s">
        <v>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"/>
      <c r="Q2" s="1"/>
      <c r="R2" s="1"/>
      <c r="S2" s="1"/>
    </row>
    <row r="3" spans="1:21" ht="15.75" customHeight="1" x14ac:dyDescent="0.25">
      <c r="B3" s="148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5"/>
      <c r="R3" s="5"/>
      <c r="S3" s="5"/>
    </row>
    <row r="4" spans="1:21" ht="6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</row>
    <row r="5" spans="1:21" ht="5.25" customHeight="1" x14ac:dyDescent="0.25">
      <c r="B5" s="6"/>
      <c r="C5" s="4"/>
      <c r="D5" s="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</row>
    <row r="6" spans="1:21" ht="16.5" customHeight="1" x14ac:dyDescent="0.35">
      <c r="A6" s="137" t="s">
        <v>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9"/>
      <c r="Q6" s="10"/>
    </row>
    <row r="7" spans="1:21" ht="14.25" customHeight="1" x14ac:dyDescent="0.25">
      <c r="A7" s="138" t="s">
        <v>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1"/>
      <c r="Q7" s="12"/>
    </row>
    <row r="8" spans="1:21" ht="10.5" customHeight="1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1" ht="11.25" customHeight="1" x14ac:dyDescent="0.25">
      <c r="A9" s="139" t="s">
        <v>10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7"/>
      <c r="Q9" s="7"/>
    </row>
    <row r="10" spans="1:21" ht="13.5" customHeight="1" x14ac:dyDescent="0.25">
      <c r="B10" s="8" t="s">
        <v>11</v>
      </c>
    </row>
    <row r="11" spans="1:21" ht="37.5" customHeight="1" x14ac:dyDescent="0.25">
      <c r="B11" s="133" t="s">
        <v>7</v>
      </c>
      <c r="C11" s="149" t="s">
        <v>8</v>
      </c>
      <c r="D11" s="142" t="s">
        <v>9</v>
      </c>
      <c r="E11" s="145" t="s">
        <v>13</v>
      </c>
      <c r="F11" s="121"/>
      <c r="G11" s="128" t="s">
        <v>15</v>
      </c>
      <c r="H11" s="123"/>
      <c r="I11" s="123"/>
      <c r="J11" s="123"/>
      <c r="K11" s="124"/>
      <c r="L11" s="146" t="s">
        <v>17</v>
      </c>
      <c r="M11" s="131" t="s">
        <v>19</v>
      </c>
      <c r="N11" s="146" t="s">
        <v>20</v>
      </c>
      <c r="O11" s="144" t="s">
        <v>22</v>
      </c>
      <c r="P11" s="14"/>
    </row>
    <row r="12" spans="1:21" ht="107.25" customHeight="1" x14ac:dyDescent="0.25">
      <c r="B12" s="132"/>
      <c r="C12" s="150"/>
      <c r="D12" s="132"/>
      <c r="E12" s="16" t="s">
        <v>25</v>
      </c>
      <c r="F12" s="18" t="s">
        <v>27</v>
      </c>
      <c r="G12" s="20" t="s">
        <v>29</v>
      </c>
      <c r="H12" s="22" t="s">
        <v>30</v>
      </c>
      <c r="I12" s="22" t="s">
        <v>31</v>
      </c>
      <c r="J12" s="22" t="s">
        <v>32</v>
      </c>
      <c r="K12" s="24" t="s">
        <v>33</v>
      </c>
      <c r="L12" s="132"/>
      <c r="M12" s="132"/>
      <c r="N12" s="132"/>
      <c r="O12" s="132"/>
      <c r="P12" s="14"/>
    </row>
    <row r="13" spans="1:21" ht="15.75" customHeight="1" x14ac:dyDescent="0.25">
      <c r="B13" s="26" t="s">
        <v>35</v>
      </c>
      <c r="C13" s="28" t="s">
        <v>38</v>
      </c>
      <c r="D13" s="28" t="s">
        <v>40</v>
      </c>
      <c r="E13" s="30">
        <v>27</v>
      </c>
      <c r="F13" s="32" t="s">
        <v>42</v>
      </c>
      <c r="G13" s="30">
        <v>17</v>
      </c>
      <c r="H13" s="33">
        <v>18</v>
      </c>
      <c r="I13" s="33">
        <v>18</v>
      </c>
      <c r="J13" s="36">
        <f t="shared" ref="J13:J31" si="0">SUM(G13:I13)</f>
        <v>53</v>
      </c>
      <c r="K13" s="38">
        <v>0</v>
      </c>
      <c r="L13" s="26">
        <f t="shared" ref="L13:L31" si="1">E13+J13</f>
        <v>80</v>
      </c>
      <c r="M13" s="41">
        <f t="shared" ref="M13:M31" si="2">E13+K13</f>
        <v>27</v>
      </c>
      <c r="N13" s="41" t="str">
        <f t="shared" ref="N13:N31" si="3">IF(L13&gt;=63,"ANO","NIE")</f>
        <v>ANO</v>
      </c>
      <c r="O13" s="43" t="s">
        <v>47</v>
      </c>
      <c r="P13" s="5"/>
      <c r="Q13" s="45" t="s">
        <v>48</v>
      </c>
      <c r="T13" s="46"/>
      <c r="U13" s="46" t="str">
        <f t="shared" ref="U13:U21" si="4">IF(OR(OR(OR(OR(OR($E13&lt;0,$F13&lt;0),$G13&lt;0),$H13&lt;0),$I13&lt;0,$K13&lt;0)),"ZÁPORNÁ HODNOTA!","")</f>
        <v/>
      </c>
    </row>
    <row r="14" spans="1:21" ht="15.75" customHeight="1" x14ac:dyDescent="0.25">
      <c r="B14" s="49" t="s">
        <v>49</v>
      </c>
      <c r="C14" s="50" t="s">
        <v>50</v>
      </c>
      <c r="D14" s="28" t="s">
        <v>40</v>
      </c>
      <c r="E14" s="30">
        <v>22</v>
      </c>
      <c r="F14" s="32" t="s">
        <v>51</v>
      </c>
      <c r="G14" s="30">
        <v>1</v>
      </c>
      <c r="H14" s="33">
        <v>1</v>
      </c>
      <c r="I14" s="33">
        <v>1</v>
      </c>
      <c r="J14" s="36">
        <f t="shared" si="0"/>
        <v>3</v>
      </c>
      <c r="K14" s="38">
        <v>0</v>
      </c>
      <c r="L14" s="26">
        <f t="shared" si="1"/>
        <v>25</v>
      </c>
      <c r="M14" s="41">
        <f t="shared" si="2"/>
        <v>22</v>
      </c>
      <c r="N14" s="41" t="str">
        <f t="shared" si="3"/>
        <v>NIE</v>
      </c>
      <c r="O14" s="53" t="s">
        <v>47</v>
      </c>
      <c r="P14" s="5"/>
      <c r="Q14" s="46"/>
      <c r="U14" s="46" t="str">
        <f t="shared" si="4"/>
        <v/>
      </c>
    </row>
    <row r="15" spans="1:21" ht="15.75" customHeight="1" x14ac:dyDescent="0.25">
      <c r="B15" s="55" t="s">
        <v>52</v>
      </c>
      <c r="C15" s="57" t="s">
        <v>53</v>
      </c>
      <c r="D15" s="58" t="s">
        <v>54</v>
      </c>
      <c r="E15" s="30">
        <v>21</v>
      </c>
      <c r="F15" s="32">
        <v>16</v>
      </c>
      <c r="G15" s="30">
        <v>16</v>
      </c>
      <c r="H15" s="33">
        <v>18</v>
      </c>
      <c r="I15" s="33">
        <v>17</v>
      </c>
      <c r="J15" s="36">
        <f t="shared" si="0"/>
        <v>51</v>
      </c>
      <c r="K15" s="38">
        <v>0</v>
      </c>
      <c r="L15" s="26">
        <f t="shared" si="1"/>
        <v>72</v>
      </c>
      <c r="M15" s="41">
        <f t="shared" si="2"/>
        <v>21</v>
      </c>
      <c r="N15" s="41" t="str">
        <f t="shared" si="3"/>
        <v>ANO</v>
      </c>
      <c r="O15" s="61" t="s">
        <v>56</v>
      </c>
      <c r="P15" s="5"/>
      <c r="Q15" s="46" t="str">
        <f>IF(OR(OR(OR(OR(OR($E15&gt;30,$F15&gt;30),$G15&gt;20),$H15&gt;20),$I15&gt;20,$K15&gt;90)),"HODNOTA MIMO ROZSAH!","")</f>
        <v/>
      </c>
      <c r="U15" s="46" t="str">
        <f t="shared" si="4"/>
        <v/>
      </c>
    </row>
    <row r="16" spans="1:21" ht="15.75" customHeight="1" x14ac:dyDescent="0.25">
      <c r="B16" s="55" t="s">
        <v>58</v>
      </c>
      <c r="C16" s="58" t="s">
        <v>59</v>
      </c>
      <c r="D16" s="58" t="s">
        <v>61</v>
      </c>
      <c r="E16" s="30">
        <v>5</v>
      </c>
      <c r="F16" s="32" t="s">
        <v>62</v>
      </c>
      <c r="G16" s="30">
        <v>13</v>
      </c>
      <c r="H16" s="33">
        <v>10</v>
      </c>
      <c r="I16" s="33">
        <v>10</v>
      </c>
      <c r="J16" s="36">
        <f t="shared" si="0"/>
        <v>33</v>
      </c>
      <c r="K16" s="38">
        <v>0</v>
      </c>
      <c r="L16" s="26">
        <f t="shared" si="1"/>
        <v>38</v>
      </c>
      <c r="M16" s="41">
        <f t="shared" si="2"/>
        <v>5</v>
      </c>
      <c r="N16" s="41" t="str">
        <f t="shared" si="3"/>
        <v>NIE</v>
      </c>
      <c r="O16" s="53" t="s">
        <v>63</v>
      </c>
      <c r="P16" s="5"/>
      <c r="Q16" s="46"/>
      <c r="U16" s="46" t="str">
        <f t="shared" si="4"/>
        <v/>
      </c>
    </row>
    <row r="17" spans="2:21" ht="15.75" customHeight="1" x14ac:dyDescent="0.25">
      <c r="B17" s="55" t="s">
        <v>64</v>
      </c>
      <c r="C17" s="58" t="s">
        <v>65</v>
      </c>
      <c r="D17" s="58" t="s">
        <v>66</v>
      </c>
      <c r="E17" s="30">
        <v>13</v>
      </c>
      <c r="F17" s="32" t="s">
        <v>67</v>
      </c>
      <c r="G17" s="30">
        <v>10</v>
      </c>
      <c r="H17" s="33">
        <v>10</v>
      </c>
      <c r="I17" s="33">
        <v>9</v>
      </c>
      <c r="J17" s="36">
        <f t="shared" si="0"/>
        <v>29</v>
      </c>
      <c r="K17" s="38">
        <v>0</v>
      </c>
      <c r="L17" s="26">
        <f t="shared" si="1"/>
        <v>42</v>
      </c>
      <c r="M17" s="41">
        <f t="shared" si="2"/>
        <v>13</v>
      </c>
      <c r="N17" s="41" t="str">
        <f t="shared" si="3"/>
        <v>NIE</v>
      </c>
      <c r="O17" s="61" t="s">
        <v>68</v>
      </c>
      <c r="P17" s="5"/>
      <c r="Q17" s="46"/>
      <c r="U17" s="46" t="str">
        <f t="shared" si="4"/>
        <v/>
      </c>
    </row>
    <row r="18" spans="2:21" ht="15.75" customHeight="1" x14ac:dyDescent="0.25">
      <c r="B18" s="55" t="s">
        <v>69</v>
      </c>
      <c r="C18" s="58" t="s">
        <v>70</v>
      </c>
      <c r="D18" s="58" t="s">
        <v>66</v>
      </c>
      <c r="E18" s="30">
        <v>20</v>
      </c>
      <c r="F18" s="32">
        <v>15</v>
      </c>
      <c r="G18" s="30">
        <v>17</v>
      </c>
      <c r="H18" s="33">
        <v>18</v>
      </c>
      <c r="I18" s="33">
        <v>16</v>
      </c>
      <c r="J18" s="36">
        <f t="shared" si="0"/>
        <v>51</v>
      </c>
      <c r="K18" s="38">
        <v>0</v>
      </c>
      <c r="L18" s="26">
        <f t="shared" si="1"/>
        <v>71</v>
      </c>
      <c r="M18" s="41">
        <f t="shared" si="2"/>
        <v>20</v>
      </c>
      <c r="N18" s="41" t="str">
        <f t="shared" si="3"/>
        <v>ANO</v>
      </c>
      <c r="O18" s="66" t="s">
        <v>68</v>
      </c>
      <c r="P18" s="5"/>
      <c r="Q18" s="46" t="str">
        <f>IF(OR(OR(OR(OR(OR($E18&gt;30,$F18&gt;30),$G18&gt;20),$H18&gt;20),$I18&gt;20,$K18&gt;90)),"HODNOTA MIMO ROZSAH!","")</f>
        <v/>
      </c>
      <c r="U18" s="46" t="str">
        <f t="shared" si="4"/>
        <v/>
      </c>
    </row>
    <row r="19" spans="2:21" ht="15.75" customHeight="1" x14ac:dyDescent="0.25">
      <c r="B19" s="55" t="s">
        <v>71</v>
      </c>
      <c r="C19" s="58" t="s">
        <v>72</v>
      </c>
      <c r="D19" s="50" t="s">
        <v>73</v>
      </c>
      <c r="E19" s="30">
        <v>19</v>
      </c>
      <c r="F19" s="32" t="s">
        <v>75</v>
      </c>
      <c r="G19" s="30">
        <v>19</v>
      </c>
      <c r="H19" s="33">
        <v>19</v>
      </c>
      <c r="I19" s="33">
        <v>19</v>
      </c>
      <c r="J19" s="36">
        <f t="shared" si="0"/>
        <v>57</v>
      </c>
      <c r="K19" s="38">
        <v>0</v>
      </c>
      <c r="L19" s="26">
        <f t="shared" si="1"/>
        <v>76</v>
      </c>
      <c r="M19" s="41">
        <f t="shared" si="2"/>
        <v>19</v>
      </c>
      <c r="N19" s="41" t="str">
        <f t="shared" si="3"/>
        <v>ANO</v>
      </c>
      <c r="O19" s="71" t="s">
        <v>77</v>
      </c>
      <c r="P19" s="5"/>
      <c r="Q19" s="45" t="s">
        <v>79</v>
      </c>
      <c r="U19" s="46" t="str">
        <f t="shared" si="4"/>
        <v/>
      </c>
    </row>
    <row r="20" spans="2:21" ht="15.75" customHeight="1" x14ac:dyDescent="0.25">
      <c r="B20" s="55" t="s">
        <v>80</v>
      </c>
      <c r="C20" s="58" t="s">
        <v>81</v>
      </c>
      <c r="D20" s="50" t="s">
        <v>82</v>
      </c>
      <c r="E20" s="30">
        <v>20</v>
      </c>
      <c r="F20" s="32">
        <v>15</v>
      </c>
      <c r="G20" s="30">
        <v>16</v>
      </c>
      <c r="H20" s="33">
        <v>18</v>
      </c>
      <c r="I20" s="33">
        <v>17</v>
      </c>
      <c r="J20" s="36">
        <f t="shared" si="0"/>
        <v>51</v>
      </c>
      <c r="K20" s="38">
        <v>0</v>
      </c>
      <c r="L20" s="26">
        <f t="shared" si="1"/>
        <v>71</v>
      </c>
      <c r="M20" s="41">
        <f t="shared" si="2"/>
        <v>20</v>
      </c>
      <c r="N20" s="41" t="str">
        <f t="shared" si="3"/>
        <v>ANO</v>
      </c>
      <c r="O20" s="61" t="s">
        <v>83</v>
      </c>
      <c r="P20" s="5"/>
      <c r="Q20" s="46" t="str">
        <f>IF(OR(OR(OR(OR(OR($E20&gt;30,$F20&gt;30),$G20&gt;20),$H20&gt;20),$I20&gt;20,$K20&gt;90)),"HODNOTA MIMO ROZSAH!","")</f>
        <v/>
      </c>
      <c r="U20" s="46" t="str">
        <f t="shared" si="4"/>
        <v/>
      </c>
    </row>
    <row r="21" spans="2:21" ht="15.75" customHeight="1" x14ac:dyDescent="0.25">
      <c r="B21" s="55" t="s">
        <v>84</v>
      </c>
      <c r="C21" s="58" t="s">
        <v>85</v>
      </c>
      <c r="D21" s="50" t="s">
        <v>82</v>
      </c>
      <c r="E21" s="30">
        <v>12</v>
      </c>
      <c r="F21" s="32" t="s">
        <v>86</v>
      </c>
      <c r="G21" s="30">
        <v>16</v>
      </c>
      <c r="H21" s="33">
        <v>15</v>
      </c>
      <c r="I21" s="33">
        <v>14</v>
      </c>
      <c r="J21" s="36">
        <f t="shared" si="0"/>
        <v>45</v>
      </c>
      <c r="K21" s="38">
        <v>0</v>
      </c>
      <c r="L21" s="26">
        <f t="shared" si="1"/>
        <v>57</v>
      </c>
      <c r="M21" s="41">
        <f t="shared" si="2"/>
        <v>12</v>
      </c>
      <c r="N21" s="41" t="str">
        <f t="shared" si="3"/>
        <v>NIE</v>
      </c>
      <c r="O21" s="71" t="s">
        <v>83</v>
      </c>
      <c r="P21" s="5"/>
      <c r="Q21" s="46"/>
      <c r="U21" s="46" t="str">
        <f t="shared" si="4"/>
        <v/>
      </c>
    </row>
    <row r="22" spans="2:21" ht="15.75" customHeight="1" x14ac:dyDescent="0.25">
      <c r="B22" s="55" t="s">
        <v>90</v>
      </c>
      <c r="C22" s="76" t="s">
        <v>92</v>
      </c>
      <c r="D22" s="58" t="s">
        <v>93</v>
      </c>
      <c r="E22" s="30">
        <v>17</v>
      </c>
      <c r="F22" s="32" t="s">
        <v>94</v>
      </c>
      <c r="G22" s="30">
        <v>16</v>
      </c>
      <c r="H22" s="33">
        <v>15</v>
      </c>
      <c r="I22" s="33">
        <v>15</v>
      </c>
      <c r="J22" s="36">
        <f t="shared" si="0"/>
        <v>46</v>
      </c>
      <c r="K22" s="38">
        <v>0</v>
      </c>
      <c r="L22" s="26">
        <f t="shared" si="1"/>
        <v>63</v>
      </c>
      <c r="M22" s="41">
        <f t="shared" si="2"/>
        <v>17</v>
      </c>
      <c r="N22" s="41" t="str">
        <f t="shared" si="3"/>
        <v>ANO</v>
      </c>
      <c r="O22" s="61" t="s">
        <v>95</v>
      </c>
      <c r="P22" s="5"/>
      <c r="Q22" s="46"/>
      <c r="U22" s="46"/>
    </row>
    <row r="23" spans="2:21" ht="15.75" customHeight="1" x14ac:dyDescent="0.25">
      <c r="B23" s="55" t="s">
        <v>98</v>
      </c>
      <c r="C23" s="76" t="s">
        <v>100</v>
      </c>
      <c r="D23" s="58" t="s">
        <v>93</v>
      </c>
      <c r="E23" s="30">
        <v>20</v>
      </c>
      <c r="F23" s="32">
        <v>14</v>
      </c>
      <c r="G23" s="30">
        <v>18</v>
      </c>
      <c r="H23" s="33">
        <v>18</v>
      </c>
      <c r="I23" s="33">
        <v>18</v>
      </c>
      <c r="J23" s="36">
        <f t="shared" si="0"/>
        <v>54</v>
      </c>
      <c r="K23" s="38">
        <v>0</v>
      </c>
      <c r="L23" s="26">
        <f t="shared" si="1"/>
        <v>74</v>
      </c>
      <c r="M23" s="41">
        <f t="shared" si="2"/>
        <v>20</v>
      </c>
      <c r="N23" s="41" t="str">
        <f t="shared" si="3"/>
        <v>ANO</v>
      </c>
      <c r="O23" s="71" t="s">
        <v>95</v>
      </c>
      <c r="P23" s="5"/>
      <c r="Q23" s="45" t="s">
        <v>102</v>
      </c>
      <c r="U23" s="46"/>
    </row>
    <row r="24" spans="2:21" ht="15.75" customHeight="1" x14ac:dyDescent="0.25">
      <c r="B24" s="55" t="s">
        <v>103</v>
      </c>
      <c r="C24" s="58" t="s">
        <v>104</v>
      </c>
      <c r="D24" s="58" t="s">
        <v>105</v>
      </c>
      <c r="E24" s="30">
        <v>17</v>
      </c>
      <c r="F24" s="32" t="s">
        <v>106</v>
      </c>
      <c r="G24" s="30">
        <v>13</v>
      </c>
      <c r="H24" s="33">
        <v>12</v>
      </c>
      <c r="I24" s="33">
        <v>13</v>
      </c>
      <c r="J24" s="36">
        <f t="shared" si="0"/>
        <v>38</v>
      </c>
      <c r="K24" s="38">
        <v>0</v>
      </c>
      <c r="L24" s="26">
        <f t="shared" si="1"/>
        <v>55</v>
      </c>
      <c r="M24" s="41">
        <f t="shared" si="2"/>
        <v>17</v>
      </c>
      <c r="N24" s="41" t="str">
        <f t="shared" si="3"/>
        <v>NIE</v>
      </c>
      <c r="O24" s="61" t="s">
        <v>107</v>
      </c>
      <c r="P24" s="5"/>
      <c r="Q24" s="46"/>
      <c r="U24" s="46"/>
    </row>
    <row r="25" spans="2:21" ht="15.75" customHeight="1" x14ac:dyDescent="0.25">
      <c r="B25" s="55" t="s">
        <v>108</v>
      </c>
      <c r="C25" s="78" t="s">
        <v>109</v>
      </c>
      <c r="D25" s="58" t="s">
        <v>111</v>
      </c>
      <c r="E25" s="30">
        <v>9</v>
      </c>
      <c r="F25" s="32">
        <v>15</v>
      </c>
      <c r="G25" s="30">
        <v>15</v>
      </c>
      <c r="H25" s="33">
        <v>13</v>
      </c>
      <c r="I25" s="33">
        <v>13</v>
      </c>
      <c r="J25" s="36">
        <f t="shared" si="0"/>
        <v>41</v>
      </c>
      <c r="K25" s="38">
        <v>0</v>
      </c>
      <c r="L25" s="26">
        <f t="shared" si="1"/>
        <v>50</v>
      </c>
      <c r="M25" s="41">
        <f t="shared" si="2"/>
        <v>9</v>
      </c>
      <c r="N25" s="41" t="str">
        <f t="shared" si="3"/>
        <v>NIE</v>
      </c>
      <c r="O25" s="61" t="s">
        <v>113</v>
      </c>
      <c r="P25" s="5"/>
      <c r="Q25" s="46"/>
      <c r="U25" s="46"/>
    </row>
    <row r="26" spans="2:21" ht="15.75" customHeight="1" x14ac:dyDescent="0.25">
      <c r="B26" s="55" t="s">
        <v>114</v>
      </c>
      <c r="C26" s="50" t="s">
        <v>115</v>
      </c>
      <c r="D26" s="58" t="s">
        <v>111</v>
      </c>
      <c r="E26" s="30">
        <v>19</v>
      </c>
      <c r="F26" s="32">
        <v>15</v>
      </c>
      <c r="G26" s="30">
        <v>5</v>
      </c>
      <c r="H26" s="33">
        <v>10</v>
      </c>
      <c r="I26" s="33">
        <v>10</v>
      </c>
      <c r="J26" s="36">
        <f t="shared" si="0"/>
        <v>25</v>
      </c>
      <c r="K26" s="38">
        <v>0</v>
      </c>
      <c r="L26" s="26">
        <f t="shared" si="1"/>
        <v>44</v>
      </c>
      <c r="M26" s="41">
        <f t="shared" si="2"/>
        <v>19</v>
      </c>
      <c r="N26" s="41" t="str">
        <f t="shared" si="3"/>
        <v>NIE</v>
      </c>
      <c r="O26" s="61" t="s">
        <v>113</v>
      </c>
      <c r="P26" s="5"/>
      <c r="Q26" s="46"/>
      <c r="U26" s="46"/>
    </row>
    <row r="27" spans="2:21" ht="15.75" customHeight="1" x14ac:dyDescent="0.25">
      <c r="B27" s="55" t="s">
        <v>116</v>
      </c>
      <c r="C27" s="50" t="s">
        <v>117</v>
      </c>
      <c r="D27" s="50" t="s">
        <v>118</v>
      </c>
      <c r="E27" s="30">
        <v>21</v>
      </c>
      <c r="F27" s="32" t="s">
        <v>119</v>
      </c>
      <c r="G27" s="30">
        <v>18</v>
      </c>
      <c r="H27" s="33">
        <v>17</v>
      </c>
      <c r="I27" s="33">
        <v>17</v>
      </c>
      <c r="J27" s="36">
        <f t="shared" si="0"/>
        <v>52</v>
      </c>
      <c r="K27" s="38">
        <v>0</v>
      </c>
      <c r="L27" s="26">
        <f t="shared" si="1"/>
        <v>73</v>
      </c>
      <c r="M27" s="41">
        <f t="shared" si="2"/>
        <v>21</v>
      </c>
      <c r="N27" s="41" t="str">
        <f t="shared" si="3"/>
        <v>ANO</v>
      </c>
      <c r="O27" s="61" t="s">
        <v>122</v>
      </c>
      <c r="P27" s="5"/>
      <c r="Q27" s="46"/>
      <c r="U27" s="46"/>
    </row>
    <row r="28" spans="2:21" ht="15.75" customHeight="1" x14ac:dyDescent="0.25">
      <c r="B28" s="55" t="s">
        <v>123</v>
      </c>
      <c r="C28" s="50" t="s">
        <v>124</v>
      </c>
      <c r="D28" s="50" t="s">
        <v>118</v>
      </c>
      <c r="E28" s="30">
        <v>14</v>
      </c>
      <c r="F28" s="32" t="s">
        <v>125</v>
      </c>
      <c r="G28" s="30">
        <v>15</v>
      </c>
      <c r="H28" s="33">
        <v>14</v>
      </c>
      <c r="I28" s="33">
        <v>14</v>
      </c>
      <c r="J28" s="36">
        <f t="shared" si="0"/>
        <v>43</v>
      </c>
      <c r="K28" s="38">
        <v>0</v>
      </c>
      <c r="L28" s="26">
        <f t="shared" si="1"/>
        <v>57</v>
      </c>
      <c r="M28" s="41">
        <f t="shared" si="2"/>
        <v>14</v>
      </c>
      <c r="N28" s="41" t="str">
        <f t="shared" si="3"/>
        <v>NIE</v>
      </c>
      <c r="O28" s="61" t="s">
        <v>122</v>
      </c>
      <c r="P28" s="5"/>
      <c r="Q28" s="46"/>
      <c r="U28" s="46"/>
    </row>
    <row r="29" spans="2:21" ht="15.75" customHeight="1" x14ac:dyDescent="0.25">
      <c r="B29" s="55" t="s">
        <v>127</v>
      </c>
      <c r="C29" s="84"/>
      <c r="D29" s="86"/>
      <c r="E29" s="30"/>
      <c r="F29" s="32"/>
      <c r="G29" s="87">
        <v>0</v>
      </c>
      <c r="H29" s="88">
        <v>0</v>
      </c>
      <c r="I29" s="88">
        <v>0</v>
      </c>
      <c r="J29" s="36">
        <f t="shared" si="0"/>
        <v>0</v>
      </c>
      <c r="K29" s="38">
        <v>0</v>
      </c>
      <c r="L29" s="26">
        <f t="shared" si="1"/>
        <v>0</v>
      </c>
      <c r="M29" s="41">
        <f t="shared" si="2"/>
        <v>0</v>
      </c>
      <c r="N29" s="41" t="str">
        <f t="shared" si="3"/>
        <v>NIE</v>
      </c>
      <c r="O29" s="89"/>
      <c r="P29" s="5"/>
      <c r="Q29" s="46"/>
      <c r="U29" s="46"/>
    </row>
    <row r="30" spans="2:21" ht="15.75" customHeight="1" x14ac:dyDescent="0.25">
      <c r="B30" s="55" t="s">
        <v>133</v>
      </c>
      <c r="C30" s="55"/>
      <c r="D30" s="86"/>
      <c r="E30" s="87">
        <v>0</v>
      </c>
      <c r="F30" s="92">
        <v>0</v>
      </c>
      <c r="G30" s="87">
        <v>0</v>
      </c>
      <c r="H30" s="88">
        <v>0</v>
      </c>
      <c r="I30" s="88">
        <v>0</v>
      </c>
      <c r="J30" s="36">
        <f t="shared" si="0"/>
        <v>0</v>
      </c>
      <c r="K30" s="38">
        <v>0</v>
      </c>
      <c r="L30" s="26">
        <f t="shared" si="1"/>
        <v>0</v>
      </c>
      <c r="M30" s="41">
        <f t="shared" si="2"/>
        <v>0</v>
      </c>
      <c r="N30" s="41" t="str">
        <f t="shared" si="3"/>
        <v>NIE</v>
      </c>
      <c r="O30" s="89"/>
      <c r="P30" s="5"/>
      <c r="Q30" s="46"/>
      <c r="U30" s="46"/>
    </row>
    <row r="31" spans="2:21" ht="15.75" customHeight="1" x14ac:dyDescent="0.25">
      <c r="B31" s="93" t="s">
        <v>136</v>
      </c>
      <c r="C31" s="93"/>
      <c r="D31" s="95"/>
      <c r="E31" s="87">
        <v>0</v>
      </c>
      <c r="F31" s="92">
        <v>0</v>
      </c>
      <c r="G31" s="87">
        <v>0</v>
      </c>
      <c r="H31" s="88">
        <v>0</v>
      </c>
      <c r="I31" s="88">
        <v>0</v>
      </c>
      <c r="J31" s="36">
        <f t="shared" si="0"/>
        <v>0</v>
      </c>
      <c r="K31" s="97">
        <v>0</v>
      </c>
      <c r="L31" s="26">
        <f t="shared" si="1"/>
        <v>0</v>
      </c>
      <c r="M31" s="41">
        <f t="shared" si="2"/>
        <v>0</v>
      </c>
      <c r="N31" s="99" t="str">
        <f t="shared" si="3"/>
        <v>NIE</v>
      </c>
      <c r="O31" s="101"/>
      <c r="P31" s="5"/>
      <c r="Q31" s="46" t="str">
        <f>IF(OR(OR(OR(OR(OR($E31&gt;30,$F31&gt;30),$G31&gt;20),$H31&gt;20),$I31&gt;20,$K31&gt;90)),"HODNOTA MIMO ROZSAH!","")</f>
        <v/>
      </c>
      <c r="U31" s="46" t="str">
        <f>IF(OR(OR(OR(OR(OR($E31&lt;0,$F31&lt;0),$G31&lt;0),$H31&lt;0),$I31&lt;0,$K31&lt;0)),"ZÁPORNÁ HODNOTA!","")</f>
        <v/>
      </c>
    </row>
    <row r="32" spans="2:21" ht="5.25" customHeight="1" x14ac:dyDescent="0.25">
      <c r="B32" s="100"/>
      <c r="C32" s="106"/>
      <c r="D32" s="96"/>
      <c r="E32" s="107"/>
      <c r="F32" s="108"/>
      <c r="G32" s="107"/>
      <c r="H32" s="107"/>
      <c r="I32" s="107"/>
      <c r="J32" s="100"/>
      <c r="K32" s="100"/>
      <c r="L32" s="100"/>
      <c r="M32" s="100"/>
      <c r="N32" s="2"/>
      <c r="O32" s="96"/>
      <c r="P32" s="5"/>
    </row>
    <row r="33" spans="2:17" ht="9" customHeight="1" x14ac:dyDescent="0.25">
      <c r="B33" s="111" t="s">
        <v>139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7" ht="9.75" customHeight="1" x14ac:dyDescent="0.25">
      <c r="B34" s="111" t="s">
        <v>141</v>
      </c>
      <c r="C34" s="14"/>
      <c r="D34" s="14"/>
      <c r="E34" s="1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7" ht="15.75" customHeigh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2:17" ht="15.75" customHeight="1" x14ac:dyDescent="0.25">
      <c r="B36" s="114"/>
    </row>
    <row r="37" spans="2:17" ht="15.75" customHeight="1" x14ac:dyDescent="0.25">
      <c r="C37" s="114"/>
      <c r="D37" s="114"/>
      <c r="F37" s="115"/>
      <c r="G37" s="114"/>
      <c r="H37" s="114"/>
      <c r="I37" s="114"/>
      <c r="J37" s="114"/>
      <c r="K37" s="114"/>
      <c r="L37" s="116" t="s">
        <v>95</v>
      </c>
      <c r="M37" s="117"/>
      <c r="N37" s="114"/>
      <c r="O37" s="114"/>
      <c r="P37" s="1"/>
      <c r="Q37" s="1"/>
    </row>
    <row r="38" spans="2:17" ht="15.75" customHeight="1" x14ac:dyDescent="0.25">
      <c r="F38" s="3"/>
      <c r="G38" s="3"/>
      <c r="H38" s="3"/>
      <c r="I38" s="3"/>
      <c r="J38" s="3"/>
      <c r="K38" s="3"/>
      <c r="L38" s="118"/>
      <c r="M38" s="119" t="s">
        <v>142</v>
      </c>
      <c r="N38" s="5"/>
      <c r="O38" s="5"/>
      <c r="P38" s="5"/>
      <c r="Q38" s="5"/>
    </row>
    <row r="39" spans="2:17" ht="15.75" customHeight="1" x14ac:dyDescent="0.25"/>
    <row r="40" spans="2:17" ht="15.75" customHeight="1" x14ac:dyDescent="0.25"/>
    <row r="41" spans="2:17" ht="15.75" customHeight="1" x14ac:dyDescent="0.25"/>
    <row r="42" spans="2:17" ht="15.75" customHeight="1" x14ac:dyDescent="0.25"/>
    <row r="43" spans="2:17" ht="15.75" customHeight="1" x14ac:dyDescent="0.25"/>
    <row r="44" spans="2:17" ht="15.75" customHeight="1" x14ac:dyDescent="0.25"/>
    <row r="45" spans="2:17" ht="15.75" customHeight="1" x14ac:dyDescent="0.25"/>
    <row r="46" spans="2:17" ht="15.75" customHeight="1" x14ac:dyDescent="0.25"/>
    <row r="47" spans="2:17" ht="15.75" customHeight="1" x14ac:dyDescent="0.25"/>
    <row r="48" spans="2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N11:N12"/>
    <mergeCell ref="B2:O2"/>
    <mergeCell ref="B3:P3"/>
    <mergeCell ref="A6:O6"/>
    <mergeCell ref="A7:O7"/>
    <mergeCell ref="A9:O9"/>
    <mergeCell ref="B11:B12"/>
    <mergeCell ref="C11:C12"/>
    <mergeCell ref="O11:O12"/>
    <mergeCell ref="D11:D12"/>
    <mergeCell ref="E11:F11"/>
    <mergeCell ref="G11:K11"/>
    <mergeCell ref="L11:L12"/>
    <mergeCell ref="M11:M1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KATEGÓRIA A</vt:lpstr>
      <vt:lpstr>KATEGÓRIA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Gašparec</dc:creator>
  <cp:lastModifiedBy>_</cp:lastModifiedBy>
  <dcterms:created xsi:type="dcterms:W3CDTF">2011-02-01T18:12:55Z</dcterms:created>
  <dcterms:modified xsi:type="dcterms:W3CDTF">2019-12-02T08:29:06Z</dcterms:modified>
</cp:coreProperties>
</file>